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A:\Zastupitelstvo města\volební období 2022-2026\materiály k odeslání\07ZMM\Bod_05\"/>
    </mc:Choice>
  </mc:AlternateContent>
  <xr:revisionPtr revIDLastSave="0" documentId="8_{5879F7C1-ABC3-4084-A754-2DF6ED8DE673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20" sheetId="7" r:id="rId1"/>
    <sheet name="2021" sheetId="8" r:id="rId2"/>
    <sheet name="2022" sheetId="9" r:id="rId3"/>
    <sheet name="2023" sheetId="11" r:id="rId4"/>
    <sheet name="all" sheetId="10" r:id="rId5"/>
  </sheets>
  <calcPr calcId="191029"/>
</workbook>
</file>

<file path=xl/calcChain.xml><?xml version="1.0" encoding="utf-8"?>
<calcChain xmlns="http://schemas.openxmlformats.org/spreadsheetml/2006/main">
  <c r="N16" i="10" l="1"/>
  <c r="O16" i="10"/>
  <c r="N10" i="10"/>
  <c r="O10" i="10" s="1"/>
  <c r="C17" i="11"/>
  <c r="G10" i="11"/>
  <c r="G17" i="11" s="1"/>
  <c r="F16" i="10"/>
  <c r="G16" i="10" s="1"/>
  <c r="O8" i="10"/>
  <c r="O7" i="10"/>
  <c r="C13" i="10"/>
  <c r="M10" i="10"/>
  <c r="L10" i="10"/>
  <c r="K10" i="10"/>
  <c r="M8" i="10"/>
  <c r="M7" i="10"/>
  <c r="L8" i="10"/>
  <c r="L7" i="10"/>
  <c r="K8" i="10"/>
  <c r="K7" i="10"/>
  <c r="E8" i="10"/>
  <c r="G8" i="10" s="1"/>
  <c r="E9" i="10"/>
  <c r="G9" i="10" s="1"/>
  <c r="E10" i="10"/>
  <c r="G10" i="10" s="1"/>
  <c r="E11" i="10"/>
  <c r="G11" i="10" s="1"/>
  <c r="E12" i="10"/>
  <c r="G12" i="10" s="1"/>
  <c r="E13" i="10"/>
  <c r="G13" i="10" s="1"/>
  <c r="E14" i="10"/>
  <c r="G14" i="10" s="1"/>
  <c r="E7" i="10"/>
  <c r="G7" i="10" s="1"/>
  <c r="D7" i="10"/>
  <c r="D8" i="10"/>
  <c r="D9" i="10"/>
  <c r="D10" i="10"/>
  <c r="D11" i="10"/>
  <c r="D12" i="10"/>
  <c r="D13" i="10"/>
  <c r="D14" i="10"/>
  <c r="C9" i="10"/>
  <c r="C10" i="10"/>
  <c r="C11" i="10"/>
  <c r="C12" i="10"/>
  <c r="C14" i="10"/>
  <c r="C8" i="10"/>
  <c r="C7" i="10"/>
  <c r="C16" i="9"/>
  <c r="G10" i="9"/>
  <c r="C16" i="8"/>
  <c r="G10" i="8"/>
  <c r="C16" i="7"/>
  <c r="G10" i="7"/>
  <c r="D16" i="10" l="1"/>
  <c r="L16" i="10" s="1"/>
  <c r="E16" i="10"/>
  <c r="M16" i="10" s="1"/>
  <c r="G16" i="9"/>
  <c r="C16" i="10"/>
  <c r="K16" i="10" s="1"/>
  <c r="G16" i="8"/>
  <c r="G16" i="7"/>
</calcChain>
</file>

<file path=xl/sharedStrings.xml><?xml version="1.0" encoding="utf-8"?>
<sst xmlns="http://schemas.openxmlformats.org/spreadsheetml/2006/main" count="135" uniqueCount="38">
  <si>
    <t>Spotřeba materiálu</t>
  </si>
  <si>
    <t>Spotřeba el. energie</t>
  </si>
  <si>
    <t>Opravy a údržba</t>
  </si>
  <si>
    <t>Ostatní služby</t>
  </si>
  <si>
    <t>Platy + náhrady platů</t>
  </si>
  <si>
    <t>Odvody ZP + SZ</t>
  </si>
  <si>
    <t>Drobný majetek</t>
  </si>
  <si>
    <t>SU</t>
  </si>
  <si>
    <t>Částka</t>
  </si>
  <si>
    <t>Náklady</t>
  </si>
  <si>
    <t>Výnosy</t>
  </si>
  <si>
    <t>Účel</t>
  </si>
  <si>
    <t>Vypracoval: Ing. Roman Mulíček</t>
  </si>
  <si>
    <t>Ztráta</t>
  </si>
  <si>
    <t>Celkem náklady</t>
  </si>
  <si>
    <t>Celkem výnosy</t>
  </si>
  <si>
    <t>V Modřicích 23. 02. 2021</t>
  </si>
  <si>
    <t>Provozní hospodaření sportovních zařízení za rok 2020:</t>
  </si>
  <si>
    <t>Spotřeba vody a plynu</t>
  </si>
  <si>
    <t>Výnosy z prodeje služeb</t>
  </si>
  <si>
    <t>Výnosy z pronájmu</t>
  </si>
  <si>
    <t>Provozní hospodaření sportovních zařízení za rok 2021:</t>
  </si>
  <si>
    <t>V Modřicích 15. 02. 2022</t>
  </si>
  <si>
    <t>Provozní hospodaření sportovních zařízení za rok 2022:</t>
  </si>
  <si>
    <t>V Modřicích 21. 02. 2023</t>
  </si>
  <si>
    <t>Vypracoval: Ing. Petr Jahoda</t>
  </si>
  <si>
    <t>2020</t>
  </si>
  <si>
    <t>2021</t>
  </si>
  <si>
    <t>2022</t>
  </si>
  <si>
    <t>Rozdíl</t>
  </si>
  <si>
    <t>Srovnání provozního hospodaření Městské haly Modřice v letech 2020 až 2023:</t>
  </si>
  <si>
    <t>2023</t>
  </si>
  <si>
    <t>2023 vers. 2022</t>
  </si>
  <si>
    <t>Provozní hospodaření sportovních zařízení za rok 2023:</t>
  </si>
  <si>
    <t>Ostatní náklady z činnosti</t>
  </si>
  <si>
    <t>V Modřicích 13. 02. 2024</t>
  </si>
  <si>
    <t>Ekonomický výsledek roku</t>
  </si>
  <si>
    <t>V Modřicích 14. 02.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</si>
</sst>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6" fillId="0" borderId="12" xfId="0" applyNumberFormat="1" applyFont="1" applyBorder="1"/>
    <xf numFmtId="4" fontId="16" fillId="0" borderId="13" xfId="0" applyNumberFormat="1" applyFont="1" applyBorder="1"/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left"/>
    </xf>
    <xf numFmtId="4" fontId="16" fillId="34" borderId="11" xfId="0" applyNumberFormat="1" applyFont="1" applyFill="1" applyBorder="1"/>
    <xf numFmtId="0" fontId="19" fillId="35" borderId="14" xfId="0" applyFont="1" applyFill="1" applyBorder="1" applyAlignment="1">
      <alignment horizontal="left"/>
    </xf>
    <xf numFmtId="0" fontId="19" fillId="35" borderId="15" xfId="0" applyFont="1" applyFill="1" applyBorder="1"/>
    <xf numFmtId="4" fontId="19" fillId="35" borderId="10" xfId="0" applyNumberFormat="1" applyFont="1" applyFill="1" applyBorder="1"/>
    <xf numFmtId="0" fontId="19" fillId="35" borderId="15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left"/>
    </xf>
    <xf numFmtId="4" fontId="16" fillId="34" borderId="12" xfId="0" applyNumberFormat="1" applyFont="1" applyFill="1" applyBorder="1"/>
    <xf numFmtId="0" fontId="16" fillId="33" borderId="10" xfId="0" applyFont="1" applyFill="1" applyBorder="1"/>
    <xf numFmtId="0" fontId="0" fillId="0" borderId="0" xfId="0" applyAlignment="1">
      <alignment horizontal="left"/>
    </xf>
    <xf numFmtId="0" fontId="19" fillId="35" borderId="15" xfId="0" applyFont="1" applyFill="1" applyBorder="1" applyAlignment="1">
      <alignment horizontal="left"/>
    </xf>
    <xf numFmtId="0" fontId="16" fillId="33" borderId="14" xfId="0" applyFont="1" applyFill="1" applyBorder="1"/>
    <xf numFmtId="49" fontId="16" fillId="0" borderId="0" xfId="0" applyNumberFormat="1" applyFont="1" applyAlignment="1">
      <alignment horizontal="center"/>
    </xf>
    <xf numFmtId="4" fontId="0" fillId="34" borderId="19" xfId="0" applyNumberFormat="1" applyFill="1" applyBorder="1"/>
    <xf numFmtId="4" fontId="0" fillId="0" borderId="20" xfId="0" applyNumberFormat="1" applyBorder="1"/>
    <xf numFmtId="4" fontId="0" fillId="34" borderId="20" xfId="0" applyNumberFormat="1" applyFill="1" applyBorder="1"/>
    <xf numFmtId="4" fontId="0" fillId="0" borderId="21" xfId="0" applyNumberFormat="1" applyBorder="1"/>
    <xf numFmtId="4" fontId="0" fillId="34" borderId="22" xfId="0" applyNumberFormat="1" applyFill="1" applyBorder="1"/>
    <xf numFmtId="4" fontId="0" fillId="0" borderId="23" xfId="0" applyNumberFormat="1" applyBorder="1"/>
    <xf numFmtId="4" fontId="0" fillId="34" borderId="23" xfId="0" applyNumberFormat="1" applyFill="1" applyBorder="1"/>
    <xf numFmtId="4" fontId="0" fillId="0" borderId="24" xfId="0" applyNumberFormat="1" applyBorder="1"/>
    <xf numFmtId="4" fontId="16" fillId="33" borderId="14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4" fontId="16" fillId="0" borderId="28" xfId="0" applyNumberFormat="1" applyFont="1" applyBorder="1"/>
    <xf numFmtId="4" fontId="0" fillId="0" borderId="32" xfId="0" applyNumberFormat="1" applyBorder="1"/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4" fontId="16" fillId="33" borderId="34" xfId="0" applyNumberFormat="1" applyFont="1" applyFill="1" applyBorder="1" applyAlignment="1">
      <alignment horizontal="center"/>
    </xf>
    <xf numFmtId="4" fontId="16" fillId="33" borderId="31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" fontId="0" fillId="34" borderId="17" xfId="0" applyNumberFormat="1" applyFill="1" applyBorder="1"/>
    <xf numFmtId="4" fontId="0" fillId="0" borderId="18" xfId="0" applyNumberFormat="1" applyBorder="1"/>
    <xf numFmtId="0" fontId="16" fillId="0" borderId="31" xfId="0" applyFont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0" fillId="0" borderId="32" xfId="0" applyBorder="1"/>
    <xf numFmtId="4" fontId="19" fillId="34" borderId="25" xfId="0" applyNumberFormat="1" applyFont="1" applyFill="1" applyBorder="1"/>
    <xf numFmtId="4" fontId="0" fillId="0" borderId="35" xfId="0" applyNumberFormat="1" applyBorder="1"/>
    <xf numFmtId="4" fontId="19" fillId="34" borderId="37" xfId="0" applyNumberFormat="1" applyFont="1" applyFill="1" applyBorder="1"/>
    <xf numFmtId="4" fontId="19" fillId="0" borderId="36" xfId="0" applyNumberFormat="1" applyFont="1" applyBorder="1"/>
    <xf numFmtId="4" fontId="19" fillId="0" borderId="38" xfId="0" applyNumberFormat="1" applyFont="1" applyBorder="1"/>
    <xf numFmtId="0" fontId="19" fillId="0" borderId="0" xfId="0" applyFont="1"/>
    <xf numFmtId="4" fontId="16" fillId="0" borderId="42" xfId="0" applyNumberFormat="1" applyFont="1" applyBorder="1"/>
    <xf numFmtId="4" fontId="0" fillId="34" borderId="11" xfId="0" applyNumberFormat="1" applyFill="1" applyBorder="1"/>
    <xf numFmtId="4" fontId="0" fillId="0" borderId="12" xfId="0" applyNumberFormat="1" applyBorder="1"/>
    <xf numFmtId="4" fontId="0" fillId="34" borderId="12" xfId="0" applyNumberFormat="1" applyFill="1" applyBorder="1"/>
    <xf numFmtId="4" fontId="0" fillId="0" borderId="13" xfId="0" applyNumberFormat="1" applyBorder="1"/>
    <xf numFmtId="0" fontId="16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34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left"/>
    </xf>
    <xf numFmtId="4" fontId="16" fillId="34" borderId="13" xfId="0" applyNumberFormat="1" applyFont="1" applyFill="1" applyBorder="1"/>
    <xf numFmtId="4" fontId="21" fillId="34" borderId="38" xfId="0" applyNumberFormat="1" applyFont="1" applyFill="1" applyBorder="1"/>
    <xf numFmtId="4" fontId="21" fillId="34" borderId="40" xfId="0" applyNumberFormat="1" applyFont="1" applyFill="1" applyBorder="1"/>
    <xf numFmtId="4" fontId="21" fillId="0" borderId="36" xfId="0" applyNumberFormat="1" applyFont="1" applyBorder="1"/>
    <xf numFmtId="4" fontId="21" fillId="34" borderId="39" xfId="0" applyNumberFormat="1" applyFont="1" applyFill="1" applyBorder="1"/>
    <xf numFmtId="4" fontId="21" fillId="0" borderId="41" xfId="0" applyNumberFormat="1" applyFont="1" applyBorder="1"/>
    <xf numFmtId="4" fontId="21" fillId="0" borderId="26" xfId="0" applyNumberFormat="1" applyFont="1" applyBorder="1"/>
    <xf numFmtId="4" fontId="16" fillId="36" borderId="15" xfId="0" applyNumberFormat="1" applyFont="1" applyFill="1" applyBorder="1" applyAlignment="1">
      <alignment horizontal="center"/>
    </xf>
    <xf numFmtId="4" fontId="21" fillId="36" borderId="15" xfId="0" applyNumberFormat="1" applyFont="1" applyFill="1" applyBorder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4" fontId="14" fillId="0" borderId="14" xfId="0" applyNumberFormat="1" applyFont="1" applyBorder="1"/>
    <xf numFmtId="4" fontId="14" fillId="0" borderId="31" xfId="0" applyNumberFormat="1" applyFont="1" applyBorder="1"/>
    <xf numFmtId="0" fontId="19" fillId="0" borderId="15" xfId="0" applyFont="1" applyBorder="1"/>
    <xf numFmtId="4" fontId="19" fillId="35" borderId="14" xfId="0" applyNumberFormat="1" applyFont="1" applyFill="1" applyBorder="1"/>
    <xf numFmtId="4" fontId="19" fillId="35" borderId="31" xfId="0" applyNumberFormat="1" applyFont="1" applyFill="1" applyBorder="1"/>
    <xf numFmtId="10" fontId="0" fillId="0" borderId="0" xfId="42" applyNumberFormat="1" applyFont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5471-4DD2-4A5A-8443-6E04D9D4B0A2}">
  <dimension ref="A1:G20"/>
  <sheetViews>
    <sheetView workbookViewId="0">
      <pane ySplit="5" topLeftCell="A6" activePane="bottomLeft" state="frozen"/>
      <selection pane="bottomLeft" activeCell="C14" sqref="C14"/>
    </sheetView>
  </sheetViews>
  <sheetFormatPr defaultRowHeight="14.4" x14ac:dyDescent="0.3"/>
  <cols>
    <col min="1" max="1" width="6.44140625" style="2" customWidth="1"/>
    <col min="2" max="2" width="25.77734375" style="2" customWidth="1"/>
    <col min="3" max="3" width="14.77734375" style="1" customWidth="1"/>
    <col min="4" max="4" width="16.21875" customWidth="1"/>
    <col min="5" max="5" width="6" style="2" customWidth="1"/>
    <col min="6" max="6" width="30.5546875" customWidth="1"/>
    <col min="7" max="7" width="15.77734375" customWidth="1"/>
  </cols>
  <sheetData>
    <row r="1" spans="1:7" x14ac:dyDescent="0.3">
      <c r="A1" s="10" t="s">
        <v>17</v>
      </c>
    </row>
    <row r="2" spans="1:7" x14ac:dyDescent="0.3">
      <c r="A2" s="10"/>
    </row>
    <row r="3" spans="1:7" x14ac:dyDescent="0.3">
      <c r="A3" s="10" t="s">
        <v>9</v>
      </c>
      <c r="E3" s="10" t="s">
        <v>10</v>
      </c>
    </row>
    <row r="4" spans="1:7" ht="15" thickBot="1" x14ac:dyDescent="0.35">
      <c r="A4" s="10"/>
    </row>
    <row r="5" spans="1:7" ht="15" thickBot="1" x14ac:dyDescent="0.35">
      <c r="A5" s="14" t="s">
        <v>7</v>
      </c>
      <c r="B5" s="27" t="s">
        <v>11</v>
      </c>
      <c r="C5" s="15" t="s">
        <v>8</v>
      </c>
      <c r="D5" s="5"/>
      <c r="E5" s="14" t="s">
        <v>7</v>
      </c>
      <c r="F5" s="13" t="s">
        <v>11</v>
      </c>
      <c r="G5" s="16" t="s">
        <v>8</v>
      </c>
    </row>
    <row r="6" spans="1:7" ht="15" thickBot="1" x14ac:dyDescent="0.35"/>
    <row r="7" spans="1:7" x14ac:dyDescent="0.3">
      <c r="A7" s="17">
        <v>501</v>
      </c>
      <c r="B7" s="18" t="s">
        <v>0</v>
      </c>
      <c r="C7" s="19">
        <v>966424.05</v>
      </c>
      <c r="E7" s="17">
        <v>602</v>
      </c>
      <c r="F7" s="18" t="s">
        <v>19</v>
      </c>
      <c r="G7" s="19">
        <v>380358.53</v>
      </c>
    </row>
    <row r="8" spans="1:7" ht="15" thickBot="1" x14ac:dyDescent="0.35">
      <c r="A8" s="6">
        <v>502</v>
      </c>
      <c r="B8" s="11" t="s">
        <v>1</v>
      </c>
      <c r="C8" s="8">
        <v>1426079.99</v>
      </c>
      <c r="E8" s="7">
        <v>603</v>
      </c>
      <c r="F8" s="12" t="s">
        <v>20</v>
      </c>
      <c r="G8" s="9">
        <v>1119999.58</v>
      </c>
    </row>
    <row r="9" spans="1:7" ht="15" thickBot="1" x14ac:dyDescent="0.35">
      <c r="A9" s="24">
        <v>503</v>
      </c>
      <c r="B9" s="25" t="s">
        <v>18</v>
      </c>
      <c r="C9" s="26">
        <v>484542.54</v>
      </c>
      <c r="E9" s="3"/>
      <c r="F9" s="5"/>
      <c r="G9" s="4"/>
    </row>
    <row r="10" spans="1:7" ht="15" thickBot="1" x14ac:dyDescent="0.35">
      <c r="A10" s="6">
        <v>511</v>
      </c>
      <c r="B10" s="11" t="s">
        <v>2</v>
      </c>
      <c r="C10" s="8">
        <v>501424.86</v>
      </c>
      <c r="E10" s="20" t="s">
        <v>15</v>
      </c>
      <c r="F10" s="21"/>
      <c r="G10" s="22">
        <f>SUM(G7:G8)</f>
        <v>1500358.11</v>
      </c>
    </row>
    <row r="11" spans="1:7" x14ac:dyDescent="0.3">
      <c r="A11" s="24">
        <v>518</v>
      </c>
      <c r="B11" s="25" t="s">
        <v>3</v>
      </c>
      <c r="C11" s="26">
        <v>401516.2</v>
      </c>
    </row>
    <row r="12" spans="1:7" x14ac:dyDescent="0.3">
      <c r="A12" s="6">
        <v>521</v>
      </c>
      <c r="B12" s="11" t="s">
        <v>4</v>
      </c>
      <c r="C12" s="8">
        <v>2636263</v>
      </c>
    </row>
    <row r="13" spans="1:7" x14ac:dyDescent="0.3">
      <c r="A13" s="24">
        <v>524</v>
      </c>
      <c r="B13" s="25" t="s">
        <v>5</v>
      </c>
      <c r="C13" s="26">
        <v>857597</v>
      </c>
    </row>
    <row r="14" spans="1:7" ht="15" thickBot="1" x14ac:dyDescent="0.35">
      <c r="A14" s="7">
        <v>558</v>
      </c>
      <c r="B14" s="12" t="s">
        <v>6</v>
      </c>
      <c r="C14" s="9">
        <v>961706.88</v>
      </c>
    </row>
    <row r="15" spans="1:7" ht="15" thickBot="1" x14ac:dyDescent="0.35">
      <c r="A15" s="3"/>
      <c r="B15" s="3"/>
      <c r="C15" s="4"/>
    </row>
    <row r="16" spans="1:7" ht="15" thickBot="1" x14ac:dyDescent="0.35">
      <c r="A16" s="20" t="s">
        <v>14</v>
      </c>
      <c r="B16" s="23"/>
      <c r="C16" s="22">
        <f>SUM(C7:C14)</f>
        <v>8235554.5200000005</v>
      </c>
      <c r="E16" s="20" t="s">
        <v>13</v>
      </c>
      <c r="F16" s="29"/>
      <c r="G16" s="22">
        <f>G10-C16</f>
        <v>-6735196.4100000001</v>
      </c>
    </row>
    <row r="19" spans="1:1" x14ac:dyDescent="0.3">
      <c r="A19" s="28" t="s">
        <v>16</v>
      </c>
    </row>
    <row r="20" spans="1:1" x14ac:dyDescent="0.3">
      <c r="A20" s="28" t="s">
        <v>12</v>
      </c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2BF4-5966-40CC-B739-DB1C39216B5D}">
  <dimension ref="A1:G20"/>
  <sheetViews>
    <sheetView workbookViewId="0">
      <pane ySplit="5" topLeftCell="A6" activePane="bottomLeft" state="frozen"/>
      <selection pane="bottomLeft"/>
    </sheetView>
  </sheetViews>
  <sheetFormatPr defaultRowHeight="14.4" x14ac:dyDescent="0.3"/>
  <cols>
    <col min="1" max="1" width="6.44140625" style="2" customWidth="1"/>
    <col min="2" max="2" width="25.77734375" style="2" customWidth="1"/>
    <col min="3" max="3" width="14.77734375" style="1" customWidth="1"/>
    <col min="4" max="4" width="16.21875" customWidth="1"/>
    <col min="5" max="5" width="6" style="2" customWidth="1"/>
    <col min="6" max="6" width="30.5546875" customWidth="1"/>
    <col min="7" max="7" width="15.77734375" customWidth="1"/>
  </cols>
  <sheetData>
    <row r="1" spans="1:7" x14ac:dyDescent="0.3">
      <c r="A1" s="10" t="s">
        <v>21</v>
      </c>
    </row>
    <row r="2" spans="1:7" x14ac:dyDescent="0.3">
      <c r="A2" s="10"/>
    </row>
    <row r="3" spans="1:7" x14ac:dyDescent="0.3">
      <c r="A3" s="10" t="s">
        <v>9</v>
      </c>
      <c r="E3" s="10" t="s">
        <v>10</v>
      </c>
    </row>
    <row r="4" spans="1:7" ht="15" thickBot="1" x14ac:dyDescent="0.35">
      <c r="A4" s="10"/>
    </row>
    <row r="5" spans="1:7" ht="15" thickBot="1" x14ac:dyDescent="0.35">
      <c r="A5" s="14" t="s">
        <v>7</v>
      </c>
      <c r="B5" s="27" t="s">
        <v>11</v>
      </c>
      <c r="C5" s="15" t="s">
        <v>8</v>
      </c>
      <c r="D5" s="5"/>
      <c r="E5" s="14" t="s">
        <v>7</v>
      </c>
      <c r="F5" s="13" t="s">
        <v>11</v>
      </c>
      <c r="G5" s="16" t="s">
        <v>8</v>
      </c>
    </row>
    <row r="6" spans="1:7" ht="15" thickBot="1" x14ac:dyDescent="0.35"/>
    <row r="7" spans="1:7" x14ac:dyDescent="0.3">
      <c r="A7" s="17">
        <v>501</v>
      </c>
      <c r="B7" s="18" t="s">
        <v>0</v>
      </c>
      <c r="C7" s="19">
        <v>379254.31</v>
      </c>
      <c r="E7" s="17">
        <v>602</v>
      </c>
      <c r="F7" s="18" t="s">
        <v>19</v>
      </c>
      <c r="G7" s="19">
        <v>18983.48</v>
      </c>
    </row>
    <row r="8" spans="1:7" ht="15" thickBot="1" x14ac:dyDescent="0.35">
      <c r="A8" s="6">
        <v>502</v>
      </c>
      <c r="B8" s="11" t="s">
        <v>1</v>
      </c>
      <c r="C8" s="8">
        <v>1523916.02</v>
      </c>
      <c r="E8" s="7">
        <v>603</v>
      </c>
      <c r="F8" s="12" t="s">
        <v>20</v>
      </c>
      <c r="G8" s="9">
        <v>2232222.48</v>
      </c>
    </row>
    <row r="9" spans="1:7" ht="15" thickBot="1" x14ac:dyDescent="0.35">
      <c r="A9" s="24">
        <v>503</v>
      </c>
      <c r="B9" s="25" t="s">
        <v>18</v>
      </c>
      <c r="C9" s="26">
        <v>547411.93000000005</v>
      </c>
      <c r="E9" s="3"/>
      <c r="F9" s="5"/>
      <c r="G9" s="4"/>
    </row>
    <row r="10" spans="1:7" ht="15" thickBot="1" x14ac:dyDescent="0.35">
      <c r="A10" s="6">
        <v>511</v>
      </c>
      <c r="B10" s="11" t="s">
        <v>2</v>
      </c>
      <c r="C10" s="8">
        <v>743788.31</v>
      </c>
      <c r="E10" s="20" t="s">
        <v>15</v>
      </c>
      <c r="F10" s="21"/>
      <c r="G10" s="22">
        <f>SUM(G7:G8)</f>
        <v>2251205.96</v>
      </c>
    </row>
    <row r="11" spans="1:7" x14ac:dyDescent="0.3">
      <c r="A11" s="24">
        <v>518</v>
      </c>
      <c r="B11" s="25" t="s">
        <v>3</v>
      </c>
      <c r="C11" s="26">
        <v>924649.77</v>
      </c>
    </row>
    <row r="12" spans="1:7" x14ac:dyDescent="0.3">
      <c r="A12" s="6">
        <v>521</v>
      </c>
      <c r="B12" s="11" t="s">
        <v>4</v>
      </c>
      <c r="C12" s="8">
        <v>3444622</v>
      </c>
    </row>
    <row r="13" spans="1:7" x14ac:dyDescent="0.3">
      <c r="A13" s="24">
        <v>524</v>
      </c>
      <c r="B13" s="25" t="s">
        <v>5</v>
      </c>
      <c r="C13" s="26">
        <v>997607</v>
      </c>
    </row>
    <row r="14" spans="1:7" ht="15" thickBot="1" x14ac:dyDescent="0.35">
      <c r="A14" s="7">
        <v>558</v>
      </c>
      <c r="B14" s="12" t="s">
        <v>6</v>
      </c>
      <c r="C14" s="9">
        <v>232840.74</v>
      </c>
    </row>
    <row r="15" spans="1:7" ht="15" thickBot="1" x14ac:dyDescent="0.35">
      <c r="A15" s="3"/>
      <c r="B15" s="3"/>
      <c r="C15" s="4"/>
    </row>
    <row r="16" spans="1:7" ht="15" thickBot="1" x14ac:dyDescent="0.35">
      <c r="A16" s="20" t="s">
        <v>14</v>
      </c>
      <c r="B16" s="23"/>
      <c r="C16" s="22">
        <f>SUM(C7:C14)</f>
        <v>8794090.0800000001</v>
      </c>
      <c r="E16" s="20" t="s">
        <v>13</v>
      </c>
      <c r="F16" s="29"/>
      <c r="G16" s="22">
        <f>G10-C16</f>
        <v>-6542884.1200000001</v>
      </c>
    </row>
    <row r="19" spans="1:1" x14ac:dyDescent="0.3">
      <c r="A19" s="28" t="s">
        <v>22</v>
      </c>
    </row>
    <row r="20" spans="1:1" x14ac:dyDescent="0.3">
      <c r="A20" s="28" t="s">
        <v>12</v>
      </c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AD12-C85E-4EC1-8029-52E4131CD80B}">
  <dimension ref="A1:G20"/>
  <sheetViews>
    <sheetView workbookViewId="0">
      <pane ySplit="5" topLeftCell="A6" activePane="bottomLeft" state="frozen"/>
      <selection pane="bottomLeft" activeCell="C22" sqref="C22"/>
    </sheetView>
  </sheetViews>
  <sheetFormatPr defaultRowHeight="14.4" x14ac:dyDescent="0.3"/>
  <cols>
    <col min="1" max="1" width="6.44140625" style="2" customWidth="1"/>
    <col min="2" max="2" width="25.77734375" style="2" customWidth="1"/>
    <col min="3" max="3" width="14.77734375" style="1" customWidth="1"/>
    <col min="4" max="4" width="16.21875" customWidth="1"/>
    <col min="5" max="5" width="6" style="2" customWidth="1"/>
    <col min="6" max="6" width="30.5546875" customWidth="1"/>
    <col min="7" max="7" width="15.77734375" customWidth="1"/>
  </cols>
  <sheetData>
    <row r="1" spans="1:7" x14ac:dyDescent="0.3">
      <c r="A1" s="10" t="s">
        <v>23</v>
      </c>
    </row>
    <row r="2" spans="1:7" x14ac:dyDescent="0.3">
      <c r="A2" s="10"/>
    </row>
    <row r="3" spans="1:7" x14ac:dyDescent="0.3">
      <c r="A3" s="10" t="s">
        <v>9</v>
      </c>
      <c r="E3" s="10" t="s">
        <v>10</v>
      </c>
    </row>
    <row r="4" spans="1:7" ht="15" thickBot="1" x14ac:dyDescent="0.35">
      <c r="A4" s="10"/>
    </row>
    <row r="5" spans="1:7" ht="15" thickBot="1" x14ac:dyDescent="0.35">
      <c r="A5" s="14" t="s">
        <v>7</v>
      </c>
      <c r="B5" s="27" t="s">
        <v>11</v>
      </c>
      <c r="C5" s="15" t="s">
        <v>8</v>
      </c>
      <c r="D5" s="5"/>
      <c r="E5" s="14" t="s">
        <v>7</v>
      </c>
      <c r="F5" s="13" t="s">
        <v>11</v>
      </c>
      <c r="G5" s="16" t="s">
        <v>8</v>
      </c>
    </row>
    <row r="6" spans="1:7" ht="15" thickBot="1" x14ac:dyDescent="0.35"/>
    <row r="7" spans="1:7" x14ac:dyDescent="0.3">
      <c r="A7" s="17">
        <v>501</v>
      </c>
      <c r="B7" s="18" t="s">
        <v>0</v>
      </c>
      <c r="C7" s="19">
        <v>301739.5</v>
      </c>
      <c r="E7" s="17">
        <v>602</v>
      </c>
      <c r="F7" s="18" t="s">
        <v>19</v>
      </c>
      <c r="G7" s="19">
        <v>1046614.19</v>
      </c>
    </row>
    <row r="8" spans="1:7" ht="15" thickBot="1" x14ac:dyDescent="0.35">
      <c r="A8" s="6">
        <v>502</v>
      </c>
      <c r="B8" s="11" t="s">
        <v>1</v>
      </c>
      <c r="C8" s="8">
        <v>2724511.8</v>
      </c>
      <c r="E8" s="7">
        <v>603</v>
      </c>
      <c r="F8" s="12" t="s">
        <v>20</v>
      </c>
      <c r="G8" s="9">
        <v>4026421</v>
      </c>
    </row>
    <row r="9" spans="1:7" ht="15" thickBot="1" x14ac:dyDescent="0.35">
      <c r="A9" s="24">
        <v>503</v>
      </c>
      <c r="B9" s="25" t="s">
        <v>18</v>
      </c>
      <c r="C9" s="26">
        <v>1349497.76</v>
      </c>
      <c r="E9" s="3"/>
      <c r="F9" s="5"/>
      <c r="G9" s="4"/>
    </row>
    <row r="10" spans="1:7" ht="15" thickBot="1" x14ac:dyDescent="0.35">
      <c r="A10" s="6">
        <v>511</v>
      </c>
      <c r="B10" s="11" t="s">
        <v>2</v>
      </c>
      <c r="C10" s="8">
        <v>569501.62</v>
      </c>
      <c r="E10" s="20" t="s">
        <v>15</v>
      </c>
      <c r="F10" s="21"/>
      <c r="G10" s="22">
        <f>SUM(G7:G8)</f>
        <v>5073035.1899999995</v>
      </c>
    </row>
    <row r="11" spans="1:7" x14ac:dyDescent="0.3">
      <c r="A11" s="24">
        <v>518</v>
      </c>
      <c r="B11" s="25" t="s">
        <v>3</v>
      </c>
      <c r="C11" s="26">
        <v>715042.59</v>
      </c>
    </row>
    <row r="12" spans="1:7" x14ac:dyDescent="0.3">
      <c r="A12" s="6">
        <v>521</v>
      </c>
      <c r="B12" s="11" t="s">
        <v>4</v>
      </c>
      <c r="C12" s="8">
        <v>3780579</v>
      </c>
    </row>
    <row r="13" spans="1:7" x14ac:dyDescent="0.3">
      <c r="A13" s="24">
        <v>524</v>
      </c>
      <c r="B13" s="25" t="s">
        <v>5</v>
      </c>
      <c r="C13" s="26">
        <v>1249871</v>
      </c>
    </row>
    <row r="14" spans="1:7" ht="15" thickBot="1" x14ac:dyDescent="0.35">
      <c r="A14" s="7">
        <v>558</v>
      </c>
      <c r="B14" s="12" t="s">
        <v>6</v>
      </c>
      <c r="C14" s="9">
        <v>42330</v>
      </c>
    </row>
    <row r="15" spans="1:7" ht="15" thickBot="1" x14ac:dyDescent="0.35">
      <c r="A15" s="3"/>
      <c r="B15" s="3"/>
      <c r="C15" s="4"/>
    </row>
    <row r="16" spans="1:7" ht="15" thickBot="1" x14ac:dyDescent="0.35">
      <c r="A16" s="20" t="s">
        <v>14</v>
      </c>
      <c r="B16" s="23"/>
      <c r="C16" s="22">
        <f>SUM(C7:C14)</f>
        <v>10733073.27</v>
      </c>
      <c r="E16" s="20" t="s">
        <v>13</v>
      </c>
      <c r="F16" s="29"/>
      <c r="G16" s="22">
        <f>G10-C16</f>
        <v>-5660038.0800000001</v>
      </c>
    </row>
    <row r="19" spans="1:1" x14ac:dyDescent="0.3">
      <c r="A19" s="28" t="s">
        <v>24</v>
      </c>
    </row>
    <row r="20" spans="1:1" x14ac:dyDescent="0.3">
      <c r="A20" s="28" t="s">
        <v>12</v>
      </c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0005-36EB-4258-A77A-F335484E3187}">
  <dimension ref="A1:G21"/>
  <sheetViews>
    <sheetView workbookViewId="0">
      <pane ySplit="5" topLeftCell="A6" activePane="bottomLeft" state="frozen"/>
      <selection pane="bottomLeft" activeCell="G10" sqref="G10"/>
    </sheetView>
  </sheetViews>
  <sheetFormatPr defaultRowHeight="14.4" x14ac:dyDescent="0.3"/>
  <cols>
    <col min="1" max="1" width="5.44140625" style="2" customWidth="1"/>
    <col min="2" max="2" width="25.77734375" style="2" customWidth="1"/>
    <col min="3" max="3" width="13" style="1" customWidth="1"/>
    <col min="4" max="4" width="11.77734375" customWidth="1"/>
    <col min="5" max="5" width="6" style="2" customWidth="1"/>
    <col min="6" max="6" width="30.5546875" customWidth="1"/>
    <col min="7" max="7" width="12.5546875" customWidth="1"/>
  </cols>
  <sheetData>
    <row r="1" spans="1:7" x14ac:dyDescent="0.3">
      <c r="A1" s="10" t="s">
        <v>33</v>
      </c>
    </row>
    <row r="2" spans="1:7" x14ac:dyDescent="0.3">
      <c r="A2" s="10"/>
    </row>
    <row r="3" spans="1:7" x14ac:dyDescent="0.3">
      <c r="A3" s="10" t="s">
        <v>9</v>
      </c>
      <c r="E3" s="10" t="s">
        <v>10</v>
      </c>
    </row>
    <row r="4" spans="1:7" ht="15" thickBot="1" x14ac:dyDescent="0.35">
      <c r="A4" s="10"/>
    </row>
    <row r="5" spans="1:7" ht="15" thickBot="1" x14ac:dyDescent="0.35">
      <c r="A5" s="14" t="s">
        <v>7</v>
      </c>
      <c r="B5" s="27" t="s">
        <v>11</v>
      </c>
      <c r="C5" s="15" t="s">
        <v>8</v>
      </c>
      <c r="D5" s="5"/>
      <c r="E5" s="14" t="s">
        <v>7</v>
      </c>
      <c r="F5" s="13" t="s">
        <v>11</v>
      </c>
      <c r="G5" s="16" t="s">
        <v>8</v>
      </c>
    </row>
    <row r="6" spans="1:7" ht="15" thickBot="1" x14ac:dyDescent="0.35"/>
    <row r="7" spans="1:7" x14ac:dyDescent="0.3">
      <c r="A7" s="17">
        <v>501</v>
      </c>
      <c r="B7" s="18" t="s">
        <v>0</v>
      </c>
      <c r="C7" s="19">
        <v>245066.97</v>
      </c>
      <c r="E7" s="17">
        <v>602</v>
      </c>
      <c r="F7" s="18" t="s">
        <v>19</v>
      </c>
      <c r="G7" s="19">
        <v>956505</v>
      </c>
    </row>
    <row r="8" spans="1:7" ht="15" thickBot="1" x14ac:dyDescent="0.35">
      <c r="A8" s="6">
        <v>502</v>
      </c>
      <c r="B8" s="11" t="s">
        <v>1</v>
      </c>
      <c r="C8" s="8">
        <v>2375447.89</v>
      </c>
      <c r="E8" s="7">
        <v>603</v>
      </c>
      <c r="F8" s="12" t="s">
        <v>20</v>
      </c>
      <c r="G8" s="9">
        <v>5263419.9800000004</v>
      </c>
    </row>
    <row r="9" spans="1:7" ht="15" thickBot="1" x14ac:dyDescent="0.35">
      <c r="A9" s="24">
        <v>503</v>
      </c>
      <c r="B9" s="25" t="s">
        <v>18</v>
      </c>
      <c r="C9" s="26">
        <v>1450572.21</v>
      </c>
      <c r="E9" s="3"/>
      <c r="F9" s="5"/>
      <c r="G9" s="4"/>
    </row>
    <row r="10" spans="1:7" ht="15" thickBot="1" x14ac:dyDescent="0.35">
      <c r="A10" s="6">
        <v>511</v>
      </c>
      <c r="B10" s="11" t="s">
        <v>2</v>
      </c>
      <c r="C10" s="8">
        <v>514436.08</v>
      </c>
      <c r="E10" s="20" t="s">
        <v>15</v>
      </c>
      <c r="F10" s="21"/>
      <c r="G10" s="22">
        <f>SUM(G7:G8)</f>
        <v>6219924.9800000004</v>
      </c>
    </row>
    <row r="11" spans="1:7" x14ac:dyDescent="0.3">
      <c r="A11" s="24">
        <v>518</v>
      </c>
      <c r="B11" s="25" t="s">
        <v>3</v>
      </c>
      <c r="C11" s="26">
        <v>977430.2</v>
      </c>
    </row>
    <row r="12" spans="1:7" x14ac:dyDescent="0.3">
      <c r="A12" s="6">
        <v>521</v>
      </c>
      <c r="B12" s="11" t="s">
        <v>4</v>
      </c>
      <c r="C12" s="8">
        <v>4161700</v>
      </c>
    </row>
    <row r="13" spans="1:7" x14ac:dyDescent="0.3">
      <c r="A13" s="24">
        <v>524</v>
      </c>
      <c r="B13" s="25" t="s">
        <v>5</v>
      </c>
      <c r="C13" s="26">
        <v>1320572</v>
      </c>
      <c r="D13" s="1"/>
    </row>
    <row r="14" spans="1:7" x14ac:dyDescent="0.3">
      <c r="A14" s="73">
        <v>558</v>
      </c>
      <c r="B14" s="74" t="s">
        <v>6</v>
      </c>
      <c r="C14" s="68">
        <v>51923.54</v>
      </c>
    </row>
    <row r="15" spans="1:7" ht="15" thickBot="1" x14ac:dyDescent="0.35">
      <c r="A15" s="75">
        <v>549</v>
      </c>
      <c r="B15" s="76" t="s">
        <v>34</v>
      </c>
      <c r="C15" s="77"/>
    </row>
    <row r="16" spans="1:7" ht="15" thickBot="1" x14ac:dyDescent="0.35">
      <c r="A16" s="3"/>
      <c r="B16" s="3"/>
      <c r="C16" s="4"/>
    </row>
    <row r="17" spans="1:7" ht="15" thickBot="1" x14ac:dyDescent="0.35">
      <c r="A17" s="20" t="s">
        <v>14</v>
      </c>
      <c r="B17" s="23"/>
      <c r="C17" s="22">
        <f>SUM(C7:C15)</f>
        <v>11097148.890000001</v>
      </c>
      <c r="E17" s="20" t="s">
        <v>13</v>
      </c>
      <c r="F17" s="29"/>
      <c r="G17" s="22">
        <f>G10-C17</f>
        <v>-4877223.91</v>
      </c>
    </row>
    <row r="20" spans="1:7" s="2" customFormat="1" x14ac:dyDescent="0.3">
      <c r="A20" s="28" t="s">
        <v>35</v>
      </c>
      <c r="C20" s="1"/>
      <c r="D20"/>
      <c r="F20"/>
      <c r="G20"/>
    </row>
    <row r="21" spans="1:7" s="2" customFormat="1" x14ac:dyDescent="0.3">
      <c r="A21" s="28" t="s">
        <v>12</v>
      </c>
      <c r="C21" s="1"/>
      <c r="D21"/>
      <c r="F21"/>
      <c r="G21"/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DC69-8DE3-4FD0-A2BF-1761E96D0EB6}">
  <sheetPr>
    <pageSetUpPr fitToPage="1"/>
  </sheetPr>
  <dimension ref="A1:R23"/>
  <sheetViews>
    <sheetView tabSelected="1" zoomScaleNormal="100" workbookViewId="0">
      <pane ySplit="5" topLeftCell="A6" activePane="bottomLeft" state="frozen"/>
      <selection pane="bottomLeft" activeCell="A18" sqref="A18"/>
    </sheetView>
  </sheetViews>
  <sheetFormatPr defaultRowHeight="14.4" x14ac:dyDescent="0.3"/>
  <cols>
    <col min="1" max="1" width="5.21875" style="2" customWidth="1"/>
    <col min="2" max="2" width="19.44140625" style="2" customWidth="1"/>
    <col min="3" max="4" width="12.21875" style="1" customWidth="1"/>
    <col min="5" max="5" width="13.44140625" style="1" customWidth="1"/>
    <col min="6" max="6" width="13.6640625" style="1" customWidth="1"/>
    <col min="7" max="7" width="14.21875" customWidth="1"/>
    <col min="8" max="8" width="1.33203125" customWidth="1"/>
    <col min="9" max="9" width="5" style="2" customWidth="1"/>
    <col min="10" max="10" width="21" customWidth="1"/>
    <col min="11" max="14" width="13.44140625" customWidth="1"/>
    <col min="15" max="15" width="13.77734375" customWidth="1"/>
    <col min="18" max="18" width="15.77734375" bestFit="1" customWidth="1"/>
  </cols>
  <sheetData>
    <row r="1" spans="1:18" x14ac:dyDescent="0.3">
      <c r="A1" s="10" t="s">
        <v>30</v>
      </c>
    </row>
    <row r="2" spans="1:18" x14ac:dyDescent="0.3">
      <c r="A2" s="10"/>
    </row>
    <row r="3" spans="1:18" ht="15" thickBot="1" x14ac:dyDescent="0.35">
      <c r="A3" s="10" t="s">
        <v>9</v>
      </c>
      <c r="I3" s="10" t="s">
        <v>10</v>
      </c>
    </row>
    <row r="4" spans="1:18" ht="15" thickBot="1" x14ac:dyDescent="0.35">
      <c r="A4" s="10"/>
      <c r="C4" s="49" t="s">
        <v>26</v>
      </c>
      <c r="D4" s="51" t="s">
        <v>27</v>
      </c>
      <c r="E4" s="52" t="s">
        <v>28</v>
      </c>
      <c r="F4" s="52" t="s">
        <v>31</v>
      </c>
      <c r="G4" s="50" t="s">
        <v>32</v>
      </c>
      <c r="H4" s="31"/>
      <c r="K4" s="55">
        <v>2020</v>
      </c>
      <c r="L4" s="59">
        <v>2021</v>
      </c>
      <c r="M4" s="59">
        <v>2022</v>
      </c>
      <c r="N4" s="59">
        <v>2023</v>
      </c>
      <c r="O4" s="50" t="s">
        <v>32</v>
      </c>
    </row>
    <row r="5" spans="1:18" ht="15" thickBot="1" x14ac:dyDescent="0.35">
      <c r="A5" s="14" t="s">
        <v>7</v>
      </c>
      <c r="B5" s="30" t="s">
        <v>11</v>
      </c>
      <c r="C5" s="40" t="s">
        <v>8</v>
      </c>
      <c r="D5" s="54" t="s">
        <v>8</v>
      </c>
      <c r="E5" s="53" t="s">
        <v>8</v>
      </c>
      <c r="F5" s="53" t="s">
        <v>8</v>
      </c>
      <c r="G5" s="84" t="s">
        <v>29</v>
      </c>
      <c r="H5" s="41"/>
      <c r="I5" s="14" t="s">
        <v>7</v>
      </c>
      <c r="J5" s="13" t="s">
        <v>11</v>
      </c>
      <c r="K5" s="56" t="s">
        <v>8</v>
      </c>
      <c r="L5" s="60" t="s">
        <v>8</v>
      </c>
      <c r="M5" s="60" t="s">
        <v>8</v>
      </c>
      <c r="N5" s="60" t="s">
        <v>8</v>
      </c>
      <c r="O5" s="84" t="s">
        <v>29</v>
      </c>
    </row>
    <row r="6" spans="1:18" ht="15" thickBot="1" x14ac:dyDescent="0.35">
      <c r="G6" s="42"/>
      <c r="I6" s="43"/>
      <c r="L6" s="61"/>
      <c r="M6" s="61"/>
    </row>
    <row r="7" spans="1:18" x14ac:dyDescent="0.3">
      <c r="A7" s="17">
        <v>501</v>
      </c>
      <c r="B7" s="18" t="s">
        <v>0</v>
      </c>
      <c r="C7" s="36">
        <f>'2020'!C7</f>
        <v>966424.05</v>
      </c>
      <c r="D7" s="32">
        <f>'2021'!C7</f>
        <v>379254.31</v>
      </c>
      <c r="E7" s="32">
        <f>'2022'!C7</f>
        <v>301739.5</v>
      </c>
      <c r="F7" s="69">
        <v>245066.97</v>
      </c>
      <c r="G7" s="64">
        <f>F7-E7</f>
        <v>-56672.53</v>
      </c>
      <c r="H7" s="4"/>
      <c r="I7" s="17">
        <v>602</v>
      </c>
      <c r="J7" s="18" t="s">
        <v>19</v>
      </c>
      <c r="K7" s="57">
        <f>'2020'!G7</f>
        <v>380358.53</v>
      </c>
      <c r="L7" s="32">
        <f>'2021'!G7</f>
        <v>18983.48</v>
      </c>
      <c r="M7" s="32">
        <f>'2022'!G7</f>
        <v>1046614.19</v>
      </c>
      <c r="N7" s="69">
        <v>956505</v>
      </c>
      <c r="O7" s="62">
        <f>N7-M7</f>
        <v>-90109.189999999944</v>
      </c>
      <c r="Q7" s="93"/>
      <c r="R7" s="93"/>
    </row>
    <row r="8" spans="1:18" ht="15" thickBot="1" x14ac:dyDescent="0.35">
      <c r="A8" s="6">
        <v>502</v>
      </c>
      <c r="B8" s="11" t="s">
        <v>1</v>
      </c>
      <c r="C8" s="37">
        <f>'2020'!C8</f>
        <v>1426079.99</v>
      </c>
      <c r="D8" s="33">
        <f>'2021'!C8</f>
        <v>1523916.02</v>
      </c>
      <c r="E8" s="33">
        <f>'2022'!C8</f>
        <v>2724511.8</v>
      </c>
      <c r="F8" s="70">
        <v>2375447.89</v>
      </c>
      <c r="G8" s="66">
        <f t="shared" ref="G8:G14" si="0">F8-E8</f>
        <v>-349063.90999999968</v>
      </c>
      <c r="H8" s="4"/>
      <c r="I8" s="7">
        <v>603</v>
      </c>
      <c r="J8" s="12" t="s">
        <v>20</v>
      </c>
      <c r="K8" s="58">
        <f>'2020'!G8</f>
        <v>1119999.58</v>
      </c>
      <c r="L8" s="35">
        <f>'2021'!G8</f>
        <v>2232222.48</v>
      </c>
      <c r="M8" s="35">
        <f>'2022'!G8</f>
        <v>4026421</v>
      </c>
      <c r="N8" s="72">
        <v>5263419.9800000004</v>
      </c>
      <c r="O8" s="83">
        <f>N8-M8</f>
        <v>1236998.9800000004</v>
      </c>
      <c r="Q8" s="93"/>
      <c r="R8" s="93"/>
    </row>
    <row r="9" spans="1:18" ht="15" thickBot="1" x14ac:dyDescent="0.35">
      <c r="A9" s="24">
        <v>503</v>
      </c>
      <c r="B9" s="25" t="s">
        <v>18</v>
      </c>
      <c r="C9" s="38">
        <f>'2020'!C9</f>
        <v>484542.54</v>
      </c>
      <c r="D9" s="34">
        <f>'2021'!C9</f>
        <v>547411.93000000005</v>
      </c>
      <c r="E9" s="34">
        <f>'2022'!C9</f>
        <v>1349497.76</v>
      </c>
      <c r="F9" s="71">
        <v>1450572.21</v>
      </c>
      <c r="G9" s="78">
        <f t="shared" si="0"/>
        <v>101074.44999999995</v>
      </c>
      <c r="H9" s="4"/>
      <c r="I9" s="44"/>
      <c r="J9" s="5"/>
      <c r="K9" s="1"/>
      <c r="L9" s="61"/>
      <c r="M9" s="61"/>
      <c r="O9" s="67"/>
      <c r="Q9" s="93"/>
      <c r="R9" s="93"/>
    </row>
    <row r="10" spans="1:18" ht="15" thickBot="1" x14ac:dyDescent="0.35">
      <c r="A10" s="6">
        <v>511</v>
      </c>
      <c r="B10" s="11" t="s">
        <v>2</v>
      </c>
      <c r="C10" s="37">
        <f>'2020'!C10</f>
        <v>501424.86</v>
      </c>
      <c r="D10" s="33">
        <f>'2021'!C10</f>
        <v>743788.31</v>
      </c>
      <c r="E10" s="33">
        <f>'2022'!C10</f>
        <v>569501.62</v>
      </c>
      <c r="F10" s="70">
        <v>514436.08</v>
      </c>
      <c r="G10" s="65">
        <f t="shared" si="0"/>
        <v>-55065.539999999979</v>
      </c>
      <c r="H10" s="4"/>
      <c r="I10" s="86" t="s">
        <v>15</v>
      </c>
      <c r="J10" s="90"/>
      <c r="K10" s="88">
        <f>'2020'!G10</f>
        <v>1500358.11</v>
      </c>
      <c r="L10" s="89">
        <f>'2021'!G10</f>
        <v>2251205.96</v>
      </c>
      <c r="M10" s="89">
        <f>'2022'!G10</f>
        <v>5073035.1899999995</v>
      </c>
      <c r="N10" s="89">
        <f>'2023'!G10</f>
        <v>6219924.9800000004</v>
      </c>
      <c r="O10" s="85">
        <f>N10-M10</f>
        <v>1146889.790000001</v>
      </c>
      <c r="Q10" s="93"/>
      <c r="R10" s="93"/>
    </row>
    <row r="11" spans="1:18" x14ac:dyDescent="0.3">
      <c r="A11" s="24">
        <v>518</v>
      </c>
      <c r="B11" s="25" t="s">
        <v>3</v>
      </c>
      <c r="C11" s="38">
        <f>'2020'!C11</f>
        <v>401516.2</v>
      </c>
      <c r="D11" s="34">
        <f>'2021'!C11</f>
        <v>924649.77</v>
      </c>
      <c r="E11" s="34">
        <f>'2022'!C11</f>
        <v>715042.59</v>
      </c>
      <c r="F11" s="71">
        <v>977430.2</v>
      </c>
      <c r="G11" s="79">
        <f t="shared" si="0"/>
        <v>262387.61</v>
      </c>
      <c r="H11" s="4"/>
      <c r="I11" s="45"/>
      <c r="L11" s="61"/>
      <c r="M11" s="61"/>
      <c r="O11" s="5"/>
      <c r="Q11" s="93"/>
      <c r="R11" s="93"/>
    </row>
    <row r="12" spans="1:18" x14ac:dyDescent="0.3">
      <c r="A12" s="6">
        <v>521</v>
      </c>
      <c r="B12" s="11" t="s">
        <v>4</v>
      </c>
      <c r="C12" s="37">
        <f>'2020'!C12</f>
        <v>2636263</v>
      </c>
      <c r="D12" s="33">
        <f>'2021'!C12</f>
        <v>3444622</v>
      </c>
      <c r="E12" s="33">
        <f>'2022'!C12</f>
        <v>3780579</v>
      </c>
      <c r="F12" s="70">
        <v>4161700</v>
      </c>
      <c r="G12" s="80">
        <f t="shared" si="0"/>
        <v>381121</v>
      </c>
      <c r="H12" s="4"/>
      <c r="L12" s="61"/>
      <c r="M12" s="61"/>
      <c r="O12" s="5"/>
      <c r="Q12" s="93"/>
      <c r="R12" s="93"/>
    </row>
    <row r="13" spans="1:18" x14ac:dyDescent="0.3">
      <c r="A13" s="24">
        <v>524</v>
      </c>
      <c r="B13" s="25" t="s">
        <v>5</v>
      </c>
      <c r="C13" s="38">
        <f>'2020'!C13</f>
        <v>857597</v>
      </c>
      <c r="D13" s="34">
        <f>'2021'!C13</f>
        <v>997607</v>
      </c>
      <c r="E13" s="34">
        <f>'2022'!C13</f>
        <v>1249871</v>
      </c>
      <c r="F13" s="71">
        <v>1320572</v>
      </c>
      <c r="G13" s="81">
        <f t="shared" si="0"/>
        <v>70701</v>
      </c>
      <c r="H13" s="4"/>
      <c r="L13" s="61"/>
      <c r="M13" s="61"/>
      <c r="O13" s="5"/>
      <c r="Q13" s="93"/>
      <c r="R13" s="93"/>
    </row>
    <row r="14" spans="1:18" ht="15" thickBot="1" x14ac:dyDescent="0.35">
      <c r="A14" s="7">
        <v>558</v>
      </c>
      <c r="B14" s="12" t="s">
        <v>6</v>
      </c>
      <c r="C14" s="39">
        <f>'2020'!C14</f>
        <v>961706.88</v>
      </c>
      <c r="D14" s="35">
        <f>'2021'!C14</f>
        <v>232840.74</v>
      </c>
      <c r="E14" s="35">
        <f>'2022'!C14</f>
        <v>42330</v>
      </c>
      <c r="F14" s="72">
        <v>51923.54</v>
      </c>
      <c r="G14" s="82">
        <f t="shared" si="0"/>
        <v>9593.5400000000009</v>
      </c>
      <c r="H14" s="4"/>
      <c r="L14" s="61"/>
      <c r="M14" s="61"/>
      <c r="O14" s="5"/>
      <c r="Q14" s="93"/>
      <c r="R14" s="93"/>
    </row>
    <row r="15" spans="1:18" ht="15" thickBot="1" x14ac:dyDescent="0.35">
      <c r="A15" s="3"/>
      <c r="B15" s="3"/>
      <c r="D15" s="48"/>
      <c r="E15" s="48"/>
      <c r="F15" s="63"/>
      <c r="G15" s="47"/>
      <c r="H15" s="4"/>
      <c r="I15" s="46"/>
      <c r="L15" s="61"/>
      <c r="M15" s="61"/>
      <c r="O15" s="5"/>
      <c r="Q15" s="93"/>
      <c r="R15" s="93"/>
    </row>
    <row r="16" spans="1:18" ht="15" thickBot="1" x14ac:dyDescent="0.35">
      <c r="A16" s="86" t="s">
        <v>14</v>
      </c>
      <c r="B16" s="87"/>
      <c r="C16" s="88">
        <f>SUM(C7:C14)</f>
        <v>8235554.5200000005</v>
      </c>
      <c r="D16" s="89">
        <f>SUM(D7:D14)</f>
        <v>8794090.0800000001</v>
      </c>
      <c r="E16" s="89">
        <f>SUM(E7:E14)</f>
        <v>10733073.27</v>
      </c>
      <c r="F16" s="89">
        <f>SUM(F7:F14)</f>
        <v>11097148.890000001</v>
      </c>
      <c r="G16" s="85">
        <f>F16-E16</f>
        <v>364075.62000000104</v>
      </c>
      <c r="H16" s="4"/>
      <c r="I16" s="20" t="s">
        <v>36</v>
      </c>
      <c r="J16" s="29"/>
      <c r="K16" s="91">
        <f>K10-C16</f>
        <v>-6735196.4100000001</v>
      </c>
      <c r="L16" s="92">
        <f>L10-D16</f>
        <v>-6542884.1200000001</v>
      </c>
      <c r="M16" s="92">
        <f>M10-E16</f>
        <v>-5660038.0800000001</v>
      </c>
      <c r="N16" s="92">
        <f>N10-F16</f>
        <v>-4877223.91</v>
      </c>
      <c r="O16" s="85">
        <f>N16-M16</f>
        <v>782814.16999999993</v>
      </c>
      <c r="Q16" s="93"/>
      <c r="R16" s="93"/>
    </row>
    <row r="19" spans="1:11" s="2" customFormat="1" x14ac:dyDescent="0.3">
      <c r="A19" s="28" t="s">
        <v>37</v>
      </c>
      <c r="C19" s="1"/>
      <c r="D19" s="1"/>
      <c r="E19" s="1"/>
      <c r="F19" s="1"/>
      <c r="G19"/>
      <c r="H19"/>
      <c r="J19"/>
      <c r="K19"/>
    </row>
    <row r="20" spans="1:11" s="2" customFormat="1" x14ac:dyDescent="0.3">
      <c r="A20" s="28" t="s">
        <v>25</v>
      </c>
      <c r="C20" s="1"/>
      <c r="D20" s="1"/>
      <c r="E20" s="1"/>
      <c r="F20" s="1"/>
      <c r="G20"/>
      <c r="H20"/>
      <c r="J20"/>
      <c r="K20" s="1"/>
    </row>
    <row r="23" spans="1:11" x14ac:dyDescent="0.3">
      <c r="K23" s="1"/>
    </row>
  </sheetData>
  <phoneticPr fontId="20" type="noConversion"/>
  <pageMargins left="0.78740157499999996" right="0.78740157499999996" top="0.984251969" bottom="0.984251969" header="0.4921259845" footer="0.492125984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MULICEK</dc:creator>
  <cp:lastModifiedBy>Jahoda Petr</cp:lastModifiedBy>
  <cp:lastPrinted>2024-02-14T08:11:16Z</cp:lastPrinted>
  <dcterms:created xsi:type="dcterms:W3CDTF">2016-02-17T06:51:35Z</dcterms:created>
  <dcterms:modified xsi:type="dcterms:W3CDTF">2024-02-14T09:03:03Z</dcterms:modified>
</cp:coreProperties>
</file>